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9200" activeTab="0"/>
  </bookViews>
  <sheets>
    <sheet name="LDF-05 (1T)" sheetId="1" r:id="rId1"/>
  </sheets>
  <externalReferences>
    <externalReference r:id="rId4"/>
  </externalReferences>
  <definedNames>
    <definedName name="_xlnm.Print_Titles" localSheetId="0">'LDF-05 (1T)'!$2:$8</definedName>
  </definedNames>
  <calcPr fullCalcOnLoad="1"/>
</workbook>
</file>

<file path=xl/sharedStrings.xml><?xml version="1.0" encoding="utf-8"?>
<sst xmlns="http://schemas.openxmlformats.org/spreadsheetml/2006/main" count="92" uniqueCount="92">
  <si>
    <t>Ingreso</t>
  </si>
  <si>
    <t>Modificado</t>
  </si>
  <si>
    <t>Devengado</t>
  </si>
  <si>
    <t>Recaudado</t>
  </si>
  <si>
    <t>Autorizado Por:</t>
  </si>
  <si>
    <t>El Jefe del Departamento de Control de Ingresos</t>
  </si>
  <si>
    <t>El Subsecretario de Ingresos</t>
  </si>
  <si>
    <t>C.P. Jesus Carteño López.</t>
  </si>
  <si>
    <t>L.C. Dagoberto Sotelo García</t>
  </si>
  <si>
    <t>Formato LDF-05</t>
  </si>
  <si>
    <t>GOBIERNO DEL ESTADO DE GUERRERO.</t>
  </si>
  <si>
    <t>Estado Analítico de Ingresos Detallado - LDF</t>
  </si>
  <si>
    <t>Del 1° de enero al 31 de Marzo de 2020 (1er. Trimestre)</t>
  </si>
  <si>
    <t>(PESOS)</t>
  </si>
  <si>
    <t xml:space="preserve">Concepto                                                                                                                                            </t>
  </si>
  <si>
    <t xml:space="preserve">Diferencia                                                     </t>
  </si>
  <si>
    <t xml:space="preserve">Estimado                                                           </t>
  </si>
  <si>
    <t>Ampliaciones/ 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</si>
  <si>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</si>
  <si>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</si>
  <si>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</si>
  <si>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</si>
  <si>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</si>
  <si>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</si>
  <si>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</si>
  <si>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</si>
  <si>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</si>
  <si>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</si>
  <si>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</si>
  <si>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</si>
  <si>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</si>
  <si>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</si>
  <si>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</si>
  <si>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</si>
  <si>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</si>
  <si>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</si>
  <si>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</si>
  <si>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</si>
  <si>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</si>
  <si>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</si>
  <si>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</si>
  <si>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</si>
  <si>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</si>
  <si>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</si>
  <si>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</si>
  <si>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</si>
  <si>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</si>
  <si>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</si>
  <si>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</si>
  <si>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</si>
  <si>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</si>
  <si>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</si>
  <si>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</si>
  <si>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</si>
  <si>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</si>
  <si>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</si>
  <si>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</si>
  <si>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</si>
  <si>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</si>
  <si>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</si>
  <si>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</si>
  <si>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</si>
  <si>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</si>
  <si>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</si>
  <si>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</si>
  <si>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</si>
  <si>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</si>
  <si>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</si>
  <si>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</si>
  <si>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</si>
  <si>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</si>
  <si>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</si>
  <si>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</si>
  <si>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</si>
  <si>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</si>
  <si>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</si>
  <si>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</si>
  <si>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</si>
  <si>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</si>
  <si>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</si>
  <si>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Instructivo de llenado:</t>
  </si>
  <si>
    <r>
      <t xml:space="preserve">(a) Nombre del Ente Público: </t>
    </r>
    <r>
      <rPr>
        <sz val="7"/>
        <color indexed="8"/>
        <rFont val="Arial Narrow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</si>
  <si>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 xml:space="preserve">(b) Periodo de presentación: </t>
    </r>
    <r>
      <rPr>
        <sz val="7"/>
        <color indexed="8"/>
        <rFont val="Arial Narrow"/>
        <family val="2"/>
      </rPr>
      <t>Este informe se presenta de forma trimestral acumulando cada periodo del ejercicio, con la desagregación de la información financiera ocurrida entre el inicio y el final del periodo que se informa, así como de manera anual, en la Cuenta Pública.</t>
    </r>
  </si>
  <si>
    <r>
      <t>(c) Concepto:</t>
    </r>
    <r>
      <rPr>
        <sz val="7"/>
        <color indexed="8"/>
        <rFont val="Arial Narrow"/>
        <family val="2"/>
      </rPr>
      <t xml:space="preserve"> Muestra la clasificación de los ingresos a partir de la desagregación de Ingresos de Libre Disposición, Transferencias Federales Etiquetadas e Ingresos Derivados de Financiamientos.</t>
    </r>
  </si>
  <si>
    <r>
      <t xml:space="preserve">(d) Estimado: </t>
    </r>
    <r>
      <rPr>
        <sz val="7"/>
        <color indexed="8"/>
        <rFont val="Arial Narrow"/>
        <family val="2"/>
      </rPr>
      <t>Esta información se presentará en términos anualizados.</t>
    </r>
  </si>
  <si>
    <r>
      <t>(e) Diferencia:</t>
    </r>
    <r>
      <rPr>
        <sz val="7"/>
        <color indexed="8"/>
        <rFont val="Arial Narrow"/>
        <family val="2"/>
      </rPr>
      <t xml:space="preserve"> Representa el importe obtenido de la diferencia entre el Ingreso Recaudado y el Ingreso Estimado.</t>
    </r>
  </si>
  <si>
    <t>Revisado Por:</t>
  </si>
  <si>
    <t>Director General de Recaudación</t>
  </si>
  <si>
    <t>______________________________________________</t>
  </si>
  <si>
    <t>________________________________________</t>
  </si>
  <si>
    <t>_________________________________________________________</t>
  </si>
  <si>
    <t>Lic. Jorge Humberto Arrieta y Jimenez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</si>
</sst>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color indexed="8"/>
      <name val="Arial Narrow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1">
      <alignment/>
      <protection/>
    </xf>
    <xf numFmtId="0" fontId="51" fillId="0" borderId="0" xfId="51" applyFont="1" applyAlignment="1">
      <alignment horizontal="right" vertical="center"/>
      <protection/>
    </xf>
    <xf numFmtId="165" fontId="6" fillId="0" borderId="0" xfId="46" applyFont="1" applyAlignment="1">
      <alignment/>
    </xf>
    <xf numFmtId="0" fontId="52" fillId="0" borderId="10" xfId="51" applyFont="1" applyBorder="1" applyAlignment="1">
      <alignment horizontal="center" vertical="center"/>
      <protection/>
    </xf>
    <xf numFmtId="4" fontId="53" fillId="0" borderId="11" xfId="51" applyNumberFormat="1" applyFont="1" applyBorder="1" applyAlignment="1">
      <alignment vertical="center"/>
      <protection/>
    </xf>
    <xf numFmtId="0" fontId="52" fillId="0" borderId="12" xfId="51" applyFont="1" applyBorder="1" applyAlignment="1">
      <alignment horizontal="left" vertical="center"/>
      <protection/>
    </xf>
    <xf numFmtId="4" fontId="54" fillId="0" borderId="11" xfId="51" applyNumberFormat="1" applyFont="1" applyBorder="1" applyAlignment="1">
      <alignment vertical="center"/>
      <protection/>
    </xf>
    <xf numFmtId="165" fontId="7" fillId="0" borderId="0" xfId="46" applyFont="1" applyAlignment="1">
      <alignment/>
    </xf>
    <xf numFmtId="0" fontId="52" fillId="0" borderId="13" xfId="51" applyFont="1" applyBorder="1" applyAlignment="1">
      <alignment horizontal="left" vertical="center"/>
      <protection/>
    </xf>
    <xf numFmtId="0" fontId="52" fillId="0" borderId="14" xfId="51" applyFont="1" applyBorder="1" applyAlignment="1">
      <alignment horizontal="left" vertical="center"/>
      <protection/>
    </xf>
    <xf numFmtId="0" fontId="52" fillId="0" borderId="14" xfId="51" applyFont="1" applyBorder="1" applyAlignment="1">
      <alignment horizontal="left" vertical="center" wrapText="1"/>
      <protection/>
    </xf>
    <xf numFmtId="4" fontId="54" fillId="0" borderId="11" xfId="51" applyNumberFormat="1" applyFont="1" applyFill="1" applyBorder="1" applyAlignment="1">
      <alignment vertical="center"/>
      <protection/>
    </xf>
    <xf numFmtId="4" fontId="54" fillId="0" borderId="15" xfId="51" applyNumberFormat="1" applyFont="1" applyBorder="1" applyAlignment="1">
      <alignment vertical="center"/>
      <protection/>
    </xf>
    <xf numFmtId="165" fontId="8" fillId="0" borderId="0" xfId="46" applyFont="1" applyAlignment="1">
      <alignment/>
    </xf>
    <xf numFmtId="0" fontId="52" fillId="0" borderId="16" xfId="51" applyFont="1" applyBorder="1" applyAlignment="1">
      <alignment horizontal="left" vertical="center"/>
      <protection/>
    </xf>
    <xf numFmtId="4" fontId="54" fillId="0" borderId="17" xfId="51" applyNumberFormat="1" applyFont="1" applyBorder="1" applyAlignment="1">
      <alignment vertical="center"/>
      <protection/>
    </xf>
    <xf numFmtId="0" fontId="55" fillId="0" borderId="0" xfId="51" applyFont="1">
      <alignment/>
      <protection/>
    </xf>
    <xf numFmtId="0" fontId="56" fillId="33" borderId="0" xfId="51" applyFont="1" applyFill="1" applyAlignment="1">
      <alignment vertical="center"/>
      <protection/>
    </xf>
    <xf numFmtId="0" fontId="55" fillId="33" borderId="0" xfId="51" applyFont="1" applyFill="1">
      <alignment/>
      <protection/>
    </xf>
    <xf numFmtId="165" fontId="57" fillId="0" borderId="0" xfId="46" applyFont="1" applyAlignment="1">
      <alignment/>
    </xf>
    <xf numFmtId="0" fontId="10" fillId="0" borderId="0" xfId="54" applyFont="1" applyBorder="1" applyAlignment="1">
      <alignment/>
      <protection/>
    </xf>
    <xf numFmtId="0" fontId="6" fillId="0" borderId="0" xfId="54" applyFont="1" applyAlignment="1">
      <alignment/>
      <protection/>
    </xf>
    <xf numFmtId="0" fontId="6" fillId="0" borderId="0" xfId="51" applyFont="1">
      <alignment/>
      <protection/>
    </xf>
    <xf numFmtId="0" fontId="6" fillId="0" borderId="0" xfId="56" applyFont="1" applyAlignment="1">
      <alignment/>
      <protection/>
    </xf>
    <xf numFmtId="0" fontId="10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6" fillId="33" borderId="0" xfId="51" applyFont="1" applyFill="1" applyAlignment="1">
      <alignment horizontal="left" vertical="center"/>
      <protection/>
    </xf>
    <xf numFmtId="0" fontId="0" fillId="0" borderId="0" xfId="0" applyAlignment="1">
      <alignment/>
    </xf>
    <xf numFmtId="0" fontId="4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58" fillId="0" borderId="14" xfId="51" applyFont="1" applyBorder="1" applyAlignment="1">
      <alignment horizontal="left" vertical="center" wrapText="1"/>
      <protection/>
    </xf>
    <xf numFmtId="0" fontId="58" fillId="0" borderId="11" xfId="51" applyFont="1" applyBorder="1" applyAlignment="1">
      <alignment horizontal="left" vertical="center" wrapText="1"/>
      <protection/>
    </xf>
    <xf numFmtId="0" fontId="52" fillId="0" borderId="18" xfId="51" applyFont="1" applyBorder="1" applyAlignment="1">
      <alignment horizontal="left" vertical="center"/>
      <protection/>
    </xf>
    <xf numFmtId="0" fontId="52" fillId="0" borderId="17" xfId="51" applyFont="1" applyBorder="1" applyAlignment="1">
      <alignment horizontal="left" vertical="center"/>
      <protection/>
    </xf>
    <xf numFmtId="0" fontId="56" fillId="33" borderId="0" xfId="51" applyFont="1" applyFill="1" applyAlignment="1">
      <alignment horizontal="left" vertical="center" wrapText="1"/>
      <protection/>
    </xf>
    <xf numFmtId="0" fontId="52" fillId="0" borderId="14" xfId="51" applyFont="1" applyBorder="1" applyAlignment="1">
      <alignment horizontal="left" vertical="center"/>
      <protection/>
    </xf>
    <xf numFmtId="0" fontId="52" fillId="0" borderId="11" xfId="51" applyFont="1" applyBorder="1" applyAlignment="1">
      <alignment horizontal="left" vertical="center"/>
      <protection/>
    </xf>
    <xf numFmtId="0" fontId="58" fillId="0" borderId="11" xfId="51" applyFont="1" applyBorder="1" applyAlignment="1">
      <alignment horizontal="left" vertical="center"/>
      <protection/>
    </xf>
    <xf numFmtId="0" fontId="58" fillId="0" borderId="14" xfId="51" applyFont="1" applyBorder="1" applyAlignment="1">
      <alignment horizontal="left" vertical="center"/>
      <protection/>
    </xf>
    <xf numFmtId="0" fontId="52" fillId="0" borderId="14" xfId="51" applyFont="1" applyBorder="1" applyAlignment="1">
      <alignment horizontal="left" vertical="center" wrapText="1"/>
      <protection/>
    </xf>
    <xf numFmtId="0" fontId="52" fillId="0" borderId="11" xfId="51" applyFont="1" applyBorder="1" applyAlignment="1">
      <alignment horizontal="left" vertical="center" wrapText="1"/>
      <protection/>
    </xf>
    <xf numFmtId="0" fontId="58" fillId="0" borderId="12" xfId="51" applyFont="1" applyBorder="1" applyAlignment="1">
      <alignment horizontal="left" vertical="center" wrapText="1"/>
      <protection/>
    </xf>
    <xf numFmtId="0" fontId="58" fillId="0" borderId="13" xfId="51" applyFont="1" applyBorder="1" applyAlignment="1">
      <alignment horizontal="left" vertical="center" wrapText="1"/>
      <protection/>
    </xf>
    <xf numFmtId="0" fontId="58" fillId="0" borderId="15" xfId="51" applyFont="1" applyBorder="1" applyAlignment="1">
      <alignment horizontal="left" vertical="center"/>
      <protection/>
    </xf>
    <xf numFmtId="0" fontId="52" fillId="0" borderId="10" xfId="51" applyFont="1" applyBorder="1" applyAlignment="1">
      <alignment horizontal="justify" vertical="center"/>
      <protection/>
    </xf>
    <xf numFmtId="0" fontId="58" fillId="34" borderId="19" xfId="51" applyFont="1" applyFill="1" applyBorder="1" applyAlignment="1">
      <alignment horizontal="center" vertical="center"/>
      <protection/>
    </xf>
    <xf numFmtId="0" fontId="58" fillId="34" borderId="20" xfId="51" applyFont="1" applyFill="1" applyBorder="1" applyAlignment="1">
      <alignment horizontal="center" vertical="center"/>
      <protection/>
    </xf>
    <xf numFmtId="0" fontId="58" fillId="34" borderId="21" xfId="51" applyFont="1" applyFill="1" applyBorder="1" applyAlignment="1">
      <alignment horizontal="center" vertical="center"/>
      <protection/>
    </xf>
    <xf numFmtId="0" fontId="58" fillId="34" borderId="22" xfId="51" applyFont="1" applyFill="1" applyBorder="1" applyAlignment="1">
      <alignment horizontal="center" vertical="center"/>
      <protection/>
    </xf>
    <xf numFmtId="0" fontId="58" fillId="34" borderId="0" xfId="51" applyFont="1" applyFill="1" applyBorder="1" applyAlignment="1">
      <alignment horizontal="center" vertical="center"/>
      <protection/>
    </xf>
    <xf numFmtId="0" fontId="58" fillId="34" borderId="23" xfId="51" applyFont="1" applyFill="1" applyBorder="1" applyAlignment="1">
      <alignment horizontal="center" vertical="center"/>
      <protection/>
    </xf>
    <xf numFmtId="0" fontId="58" fillId="34" borderId="24" xfId="51" applyFont="1" applyFill="1" applyBorder="1" applyAlignment="1">
      <alignment horizontal="center" vertical="center"/>
      <protection/>
    </xf>
    <xf numFmtId="0" fontId="58" fillId="34" borderId="25" xfId="51" applyFont="1" applyFill="1" applyBorder="1" applyAlignment="1">
      <alignment horizontal="center" vertical="center"/>
      <protection/>
    </xf>
    <xf numFmtId="0" fontId="58" fillId="34" borderId="26" xfId="51" applyFont="1" applyFill="1" applyBorder="1" applyAlignment="1">
      <alignment horizontal="center" vertical="center"/>
      <protection/>
    </xf>
    <xf numFmtId="0" fontId="58" fillId="34" borderId="19" xfId="51" applyFont="1" applyFill="1" applyBorder="1" applyAlignment="1">
      <alignment horizontal="center" vertical="center" wrapText="1"/>
      <protection/>
    </xf>
    <xf numFmtId="0" fontId="58" fillId="34" borderId="20" xfId="51" applyFont="1" applyFill="1" applyBorder="1" applyAlignment="1">
      <alignment horizontal="center" vertical="center" wrapText="1"/>
      <protection/>
    </xf>
    <xf numFmtId="0" fontId="58" fillId="34" borderId="21" xfId="51" applyFont="1" applyFill="1" applyBorder="1" applyAlignment="1">
      <alignment horizontal="center" vertical="center" wrapText="1"/>
      <protection/>
    </xf>
    <xf numFmtId="0" fontId="58" fillId="34" borderId="27" xfId="51" applyFont="1" applyFill="1" applyBorder="1" applyAlignment="1">
      <alignment horizontal="center" vertical="center"/>
      <protection/>
    </xf>
    <xf numFmtId="0" fontId="58" fillId="34" borderId="28" xfId="51" applyFont="1" applyFill="1" applyBorder="1" applyAlignment="1">
      <alignment horizontal="center" vertical="center"/>
      <protection/>
    </xf>
    <xf numFmtId="0" fontId="58" fillId="34" borderId="29" xfId="51" applyFont="1" applyFill="1" applyBorder="1" applyAlignment="1">
      <alignment horizontal="center" vertical="center"/>
      <protection/>
    </xf>
    <xf numFmtId="0" fontId="58" fillId="34" borderId="30" xfId="51" applyFont="1" applyFill="1" applyBorder="1" applyAlignment="1">
      <alignment horizontal="center" vertical="center" wrapText="1"/>
      <protection/>
    </xf>
    <xf numFmtId="0" fontId="58" fillId="34" borderId="22" xfId="51" applyFont="1" applyFill="1" applyBorder="1" applyAlignment="1">
      <alignment horizontal="center" vertical="center" wrapText="1"/>
      <protection/>
    </xf>
    <xf numFmtId="0" fontId="58" fillId="34" borderId="0" xfId="51" applyFont="1" applyFill="1" applyBorder="1" applyAlignment="1">
      <alignment horizontal="center" vertical="center" wrapText="1"/>
      <protection/>
    </xf>
    <xf numFmtId="0" fontId="58" fillId="34" borderId="23" xfId="51" applyFont="1" applyFill="1" applyBorder="1" applyAlignment="1">
      <alignment horizontal="center" vertical="center" wrapText="1"/>
      <protection/>
    </xf>
    <xf numFmtId="0" fontId="58" fillId="34" borderId="30" xfId="51" applyFont="1" applyFill="1" applyBorder="1" applyAlignment="1">
      <alignment horizontal="center" vertical="center"/>
      <protection/>
    </xf>
    <xf numFmtId="0" fontId="58" fillId="34" borderId="31" xfId="51" applyFont="1" applyFill="1" applyBorder="1" applyAlignment="1">
      <alignment horizontal="center" vertical="center" wrapText="1"/>
      <protection/>
    </xf>
    <xf numFmtId="0" fontId="58" fillId="34" borderId="24" xfId="51" applyFont="1" applyFill="1" applyBorder="1" applyAlignment="1">
      <alignment horizontal="center" vertical="center" wrapText="1"/>
      <protection/>
    </xf>
    <xf numFmtId="0" fontId="58" fillId="34" borderId="25" xfId="51" applyFont="1" applyFill="1" applyBorder="1" applyAlignment="1">
      <alignment horizontal="center" vertical="center" wrapText="1"/>
      <protection/>
    </xf>
    <xf numFmtId="0" fontId="58" fillId="34" borderId="26" xfId="51" applyFont="1" applyFill="1" applyBorder="1" applyAlignment="1">
      <alignment horizontal="center" vertical="center" wrapText="1"/>
      <protection/>
    </xf>
    <xf numFmtId="0" fontId="58" fillId="34" borderId="32" xfId="51" applyFont="1" applyFill="1" applyBorder="1" applyAlignment="1">
      <alignment horizontal="center" vertical="center" wrapText="1"/>
      <protection/>
    </xf>
    <xf numFmtId="0" fontId="58" fillId="34" borderId="32" xfId="51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rmal 15" xfId="52"/>
    <cellStyle name="Normal 6 4" xfId="53"/>
    <cellStyle name="Normal 6 4 2" xfId="54"/>
    <cellStyle name="Normal 7 2 2" xfId="55"/>
    <cellStyle name="Normal_Formatos aspecto Financiero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us\Desktop\Nuevos%20Abril%202020\1-Cuenta%20Publica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Ing. Gestion (O)"/>
      <sheetName val="Ing.Gestion"/>
      <sheetName val="Flujo"/>
      <sheetName val="Ajustes"/>
      <sheetName val="Part.Fed."/>
      <sheetName val="Part.Fed.2"/>
      <sheetName val="Aportaciones"/>
      <sheetName val="Convenios"/>
      <sheetName val="Otros Ing."/>
      <sheetName val="Oblig. C. P."/>
      <sheetName val="FONE (Ene)"/>
      <sheetName val="Fassa ()"/>
      <sheetName val="Mensual"/>
      <sheetName val="A. M."/>
      <sheetName val="Avance Acum."/>
      <sheetName val="Acum.Trimestral"/>
      <sheetName val="Ppto. 2020"/>
      <sheetName val="IP-1 (1T)"/>
      <sheetName val="LDF-05 (1T)"/>
      <sheetName val="IP-1 (2T)"/>
      <sheetName val="LDF-05 (2T)"/>
      <sheetName val="LDF-05 (2T Abr-Jun)"/>
      <sheetName val="IP-3"/>
      <sheetName val="IP-3 (2)"/>
      <sheetName val="IP-1 (3T)"/>
      <sheetName val="LDF-05 (3T)"/>
      <sheetName val="IP-1 (4T)"/>
      <sheetName val="LDF-05 (4T)"/>
      <sheetName val="Ppto. 2019"/>
      <sheetName val="Avance Acum.2"/>
      <sheetName val="LDF-04"/>
      <sheetName val="LDF-10 (1Sem.)"/>
      <sheetName val="IP-3 (Ene-Dic)"/>
      <sheetName val="IP-3 (Ene-Dic)2"/>
      <sheetName val="LDF-10"/>
      <sheetName val="IC-2"/>
    </sheetNames>
    <sheetDataSet>
      <sheetData sheetId="9">
        <row r="13">
          <cell r="E13">
            <v>374008931.06</v>
          </cell>
        </row>
        <row r="35">
          <cell r="E35">
            <v>125659928.09</v>
          </cell>
        </row>
        <row r="66">
          <cell r="E66">
            <v>4087621.47</v>
          </cell>
        </row>
        <row r="79">
          <cell r="E79">
            <v>2095219.55</v>
          </cell>
        </row>
      </sheetData>
      <sheetData sheetId="13">
        <row r="17">
          <cell r="M17">
            <v>4312052805</v>
          </cell>
        </row>
        <row r="20">
          <cell r="M20">
            <v>174169247</v>
          </cell>
        </row>
        <row r="23">
          <cell r="M23">
            <v>79016524.53</v>
          </cell>
        </row>
        <row r="24">
          <cell r="M24">
            <v>152706982</v>
          </cell>
        </row>
        <row r="25">
          <cell r="M25">
            <v>127135144.23</v>
          </cell>
        </row>
        <row r="26">
          <cell r="M26">
            <v>99996965.96</v>
          </cell>
        </row>
        <row r="27">
          <cell r="M27">
            <v>735425721.18</v>
          </cell>
        </row>
        <row r="29">
          <cell r="M29">
            <v>5840993.37</v>
          </cell>
        </row>
        <row r="30">
          <cell r="M30">
            <v>18651095</v>
          </cell>
        </row>
        <row r="31">
          <cell r="M31">
            <v>5580184.13</v>
          </cell>
        </row>
        <row r="32">
          <cell r="M32">
            <v>27009791.97</v>
          </cell>
        </row>
      </sheetData>
      <sheetData sheetId="14">
        <row r="17">
          <cell r="M17">
            <v>2865892633.4900002</v>
          </cell>
        </row>
        <row r="18">
          <cell r="M18">
            <v>1317889250.1</v>
          </cell>
        </row>
        <row r="19">
          <cell r="M19">
            <v>2275598136.1</v>
          </cell>
        </row>
        <row r="22">
          <cell r="M22">
            <v>618738774.34</v>
          </cell>
        </row>
        <row r="23">
          <cell r="M23">
            <v>270207907.53999996</v>
          </cell>
        </row>
        <row r="28">
          <cell r="M28">
            <v>67783705.68</v>
          </cell>
        </row>
        <row r="31">
          <cell r="M31">
            <v>63684666.9</v>
          </cell>
        </row>
        <row r="32">
          <cell r="M32">
            <v>478694017.42</v>
          </cell>
        </row>
      </sheetData>
      <sheetData sheetId="15">
        <row r="16">
          <cell r="M16">
            <v>2693860723.5499997</v>
          </cell>
        </row>
        <row r="19">
          <cell r="E19">
            <v>0</v>
          </cell>
        </row>
        <row r="67">
          <cell r="M67">
            <v>1327037464.35</v>
          </cell>
        </row>
      </sheetData>
      <sheetData sheetId="16">
        <row r="13">
          <cell r="M13">
            <v>991268.88</v>
          </cell>
        </row>
      </sheetData>
      <sheetData sheetId="24">
        <row r="10">
          <cell r="B10">
            <v>1299656529</v>
          </cell>
        </row>
        <row r="28">
          <cell r="B28">
            <v>452225156</v>
          </cell>
        </row>
        <row r="55">
          <cell r="B55">
            <v>34275697</v>
          </cell>
        </row>
        <row r="68">
          <cell r="B68">
            <v>11911730</v>
          </cell>
        </row>
        <row r="83">
          <cell r="B83">
            <v>16648845951</v>
          </cell>
        </row>
        <row r="84">
          <cell r="B84">
            <v>692835569</v>
          </cell>
        </row>
        <row r="85">
          <cell r="B85">
            <v>708698930</v>
          </cell>
        </row>
        <row r="86">
          <cell r="B86">
            <v>619636213</v>
          </cell>
        </row>
        <row r="87">
          <cell r="B87">
            <v>334465723</v>
          </cell>
        </row>
        <row r="88">
          <cell r="B88">
            <v>435029469</v>
          </cell>
        </row>
        <row r="89">
          <cell r="B89">
            <v>1423515834</v>
          </cell>
        </row>
        <row r="91">
          <cell r="B91">
            <v>23362792</v>
          </cell>
        </row>
        <row r="92">
          <cell r="B92">
            <v>91234705</v>
          </cell>
        </row>
        <row r="93">
          <cell r="B93">
            <v>22113869</v>
          </cell>
        </row>
        <row r="94">
          <cell r="B94">
            <v>503498354</v>
          </cell>
        </row>
        <row r="115">
          <cell r="B115">
            <v>18144276779</v>
          </cell>
        </row>
        <row r="116">
          <cell r="B116">
            <v>5287190262</v>
          </cell>
        </row>
        <row r="117">
          <cell r="B117">
            <v>7096817514</v>
          </cell>
        </row>
        <row r="120">
          <cell r="B120">
            <v>2474826716</v>
          </cell>
        </row>
        <row r="121">
          <cell r="B121">
            <v>1093362826</v>
          </cell>
        </row>
        <row r="126">
          <cell r="B126">
            <v>260615577</v>
          </cell>
        </row>
        <row r="129">
          <cell r="B129">
            <v>201664231</v>
          </cell>
        </row>
        <row r="130">
          <cell r="B130">
            <v>1918208814</v>
          </cell>
        </row>
        <row r="172">
          <cell r="B172">
            <v>0</v>
          </cell>
        </row>
        <row r="177">
          <cell r="B177">
            <v>2027801198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tabSelected="1" zoomScale="130" zoomScaleNormal="130" zoomScalePageLayoutView="0" workbookViewId="0" topLeftCell="B1">
      <selection activeCell="J8" sqref="A2:IV8"/>
    </sheetView>
  </sheetViews>
  <sheetFormatPr defaultColWidth="11.57421875" defaultRowHeight="15"/>
  <cols>
    <col min="1" max="2" width="1.7109375" style="4" customWidth="1"/>
    <col min="3" max="3" width="30.7109375" style="4" customWidth="1"/>
    <col min="4" max="9" width="12.7109375" style="4" customWidth="1"/>
    <col min="10" max="10" width="11.7109375" style="6" bestFit="1" customWidth="1"/>
    <col min="11" max="11" width="15.140625" style="11" bestFit="1" customWidth="1"/>
    <col min="12" max="16384" width="11.421875" style="4" customWidth="1"/>
  </cols>
  <sheetData>
    <row r="1" ht="13.5" thickBot="1">
      <c r="I1" s="5" t="s">
        <v>9</v>
      </c>
    </row>
    <row r="2" spans="1:9" ht="12.75">
      <c r="A2" s="52" t="s">
        <v>10</v>
      </c>
      <c r="B2" s="53"/>
      <c r="C2" s="53"/>
      <c r="D2" s="53"/>
      <c r="E2" s="53"/>
      <c r="F2" s="53"/>
      <c r="G2" s="53"/>
      <c r="H2" s="53"/>
      <c r="I2" s="54"/>
    </row>
    <row r="3" spans="1:9" ht="12.75">
      <c r="A3" s="55" t="s">
        <v>11</v>
      </c>
      <c r="B3" s="56"/>
      <c r="C3" s="56"/>
      <c r="D3" s="56"/>
      <c r="E3" s="56"/>
      <c r="F3" s="56"/>
      <c r="G3" s="56"/>
      <c r="H3" s="56"/>
      <c r="I3" s="57"/>
    </row>
    <row r="4" spans="1:9" ht="12.75">
      <c r="A4" s="55" t="s">
        <v>12</v>
      </c>
      <c r="B4" s="56"/>
      <c r="C4" s="56"/>
      <c r="D4" s="56"/>
      <c r="E4" s="56"/>
      <c r="F4" s="56"/>
      <c r="G4" s="56"/>
      <c r="H4" s="56"/>
      <c r="I4" s="57"/>
    </row>
    <row r="5" spans="1:9" ht="13.5" thickBot="1">
      <c r="A5" s="58" t="s">
        <v>13</v>
      </c>
      <c r="B5" s="59"/>
      <c r="C5" s="59"/>
      <c r="D5" s="59"/>
      <c r="E5" s="59"/>
      <c r="F5" s="59"/>
      <c r="G5" s="59"/>
      <c r="H5" s="59"/>
      <c r="I5" s="60"/>
    </row>
    <row r="6" spans="1:9" ht="13.5" thickBot="1">
      <c r="A6" s="61" t="s">
        <v>14</v>
      </c>
      <c r="B6" s="62"/>
      <c r="C6" s="63"/>
      <c r="D6" s="64" t="s">
        <v>0</v>
      </c>
      <c r="E6" s="65"/>
      <c r="F6" s="65"/>
      <c r="G6" s="65"/>
      <c r="H6" s="66"/>
      <c r="I6" s="67" t="s">
        <v>15</v>
      </c>
    </row>
    <row r="7" spans="1:9" ht="12.75">
      <c r="A7" s="68"/>
      <c r="B7" s="69"/>
      <c r="C7" s="70"/>
      <c r="D7" s="67" t="s">
        <v>16</v>
      </c>
      <c r="E7" s="67" t="s">
        <v>17</v>
      </c>
      <c r="F7" s="71" t="s">
        <v>1</v>
      </c>
      <c r="G7" s="71" t="s">
        <v>2</v>
      </c>
      <c r="H7" s="71" t="s">
        <v>3</v>
      </c>
      <c r="I7" s="72"/>
    </row>
    <row r="8" spans="1:9" ht="13.5" thickBot="1">
      <c r="A8" s="73"/>
      <c r="B8" s="74"/>
      <c r="C8" s="75"/>
      <c r="D8" s="76"/>
      <c r="E8" s="76"/>
      <c r="F8" s="77"/>
      <c r="G8" s="77"/>
      <c r="H8" s="77"/>
      <c r="I8" s="76"/>
    </row>
    <row r="9" spans="1:9" ht="12" customHeight="1">
      <c r="A9" s="51"/>
      <c r="B9" s="51"/>
      <c r="C9" s="51"/>
      <c r="D9" s="7"/>
      <c r="E9" s="7"/>
      <c r="F9" s="7"/>
      <c r="G9" s="7"/>
      <c r="H9" s="7"/>
      <c r="I9" s="7"/>
    </row>
    <row r="10" spans="1:9" ht="12" customHeight="1">
      <c r="A10" s="44" t="s">
        <v>18</v>
      </c>
      <c r="B10" s="44"/>
      <c r="C10" s="44"/>
      <c r="D10" s="8"/>
      <c r="E10" s="8"/>
      <c r="F10" s="8"/>
      <c r="G10" s="8"/>
      <c r="H10" s="8"/>
      <c r="I10" s="8"/>
    </row>
    <row r="11" spans="1:11" ht="12" customHeight="1">
      <c r="A11" s="9"/>
      <c r="B11" s="42" t="s">
        <v>19</v>
      </c>
      <c r="C11" s="43"/>
      <c r="D11" s="10">
        <f>+'[1]Ppto. 2020'!B10</f>
        <v>1299656529</v>
      </c>
      <c r="E11" s="10">
        <v>0</v>
      </c>
      <c r="F11" s="10">
        <f>+D11+E11</f>
        <v>1299656529</v>
      </c>
      <c r="G11" s="10">
        <f>+'[1]Ing.Gestion'!E13</f>
        <v>374008931.06</v>
      </c>
      <c r="H11" s="10">
        <f>+G11</f>
        <v>374008931.06</v>
      </c>
      <c r="I11" s="10">
        <f>+D11-H11</f>
        <v>925647597.94</v>
      </c>
      <c r="K11" s="6"/>
    </row>
    <row r="12" spans="1:9" ht="12" customHeight="1">
      <c r="A12" s="9"/>
      <c r="B12" s="42" t="s">
        <v>20</v>
      </c>
      <c r="C12" s="43"/>
      <c r="D12" s="10">
        <v>0</v>
      </c>
      <c r="E12" s="10">
        <f aca="true" t="shared" si="0" ref="E12:E17">+G12-D12</f>
        <v>0</v>
      </c>
      <c r="F12" s="10">
        <f aca="true" t="shared" si="1" ref="F12:F17">+D12+E12</f>
        <v>0</v>
      </c>
      <c r="G12" s="10">
        <v>0</v>
      </c>
      <c r="H12" s="10">
        <f aca="true" t="shared" si="2" ref="H12:H17">+G12</f>
        <v>0</v>
      </c>
      <c r="I12" s="10">
        <f aca="true" t="shared" si="3" ref="I12:I41">+D12-H12</f>
        <v>0</v>
      </c>
    </row>
    <row r="13" spans="1:9" ht="12" customHeight="1">
      <c r="A13" s="9"/>
      <c r="B13" s="42" t="s">
        <v>21</v>
      </c>
      <c r="C13" s="43"/>
      <c r="D13" s="10">
        <v>0</v>
      </c>
      <c r="E13" s="10">
        <f t="shared" si="0"/>
        <v>0</v>
      </c>
      <c r="F13" s="10">
        <f t="shared" si="1"/>
        <v>0</v>
      </c>
      <c r="G13" s="10">
        <v>0</v>
      </c>
      <c r="H13" s="10">
        <f t="shared" si="2"/>
        <v>0</v>
      </c>
      <c r="I13" s="10">
        <f t="shared" si="3"/>
        <v>0</v>
      </c>
    </row>
    <row r="14" spans="1:9" ht="12" customHeight="1">
      <c r="A14" s="9"/>
      <c r="B14" s="42" t="s">
        <v>22</v>
      </c>
      <c r="C14" s="43"/>
      <c r="D14" s="10">
        <f>+'[1]Ppto. 2020'!B28</f>
        <v>452225156</v>
      </c>
      <c r="E14" s="10">
        <v>0</v>
      </c>
      <c r="F14" s="10">
        <f t="shared" si="1"/>
        <v>452225156</v>
      </c>
      <c r="G14" s="10">
        <f>+'[1]Ing.Gestion'!E35</f>
        <v>125659928.09</v>
      </c>
      <c r="H14" s="10">
        <f t="shared" si="2"/>
        <v>125659928.09</v>
      </c>
      <c r="I14" s="10">
        <f t="shared" si="3"/>
        <v>326565227.90999997</v>
      </c>
    </row>
    <row r="15" spans="1:9" ht="12" customHeight="1">
      <c r="A15" s="9"/>
      <c r="B15" s="42" t="s">
        <v>23</v>
      </c>
      <c r="C15" s="43"/>
      <c r="D15" s="10">
        <f>+'[1]Ppto. 2020'!B55</f>
        <v>34275697</v>
      </c>
      <c r="E15" s="10">
        <v>0</v>
      </c>
      <c r="F15" s="10">
        <f t="shared" si="1"/>
        <v>34275697</v>
      </c>
      <c r="G15" s="10">
        <f>+'[1]Ing.Gestion'!E66</f>
        <v>4087621.47</v>
      </c>
      <c r="H15" s="10">
        <f t="shared" si="2"/>
        <v>4087621.47</v>
      </c>
      <c r="I15" s="10">
        <f t="shared" si="3"/>
        <v>30188075.53</v>
      </c>
    </row>
    <row r="16" spans="1:9" ht="12" customHeight="1">
      <c r="A16" s="9"/>
      <c r="B16" s="42" t="s">
        <v>24</v>
      </c>
      <c r="C16" s="43"/>
      <c r="D16" s="10">
        <f>+'[1]Ppto. 2020'!B68</f>
        <v>11911730</v>
      </c>
      <c r="E16" s="10">
        <v>0</v>
      </c>
      <c r="F16" s="10">
        <f t="shared" si="1"/>
        <v>11911730</v>
      </c>
      <c r="G16" s="10">
        <f>+'[1]Ing.Gestion'!E79</f>
        <v>2095219.55</v>
      </c>
      <c r="H16" s="10">
        <f t="shared" si="2"/>
        <v>2095219.55</v>
      </c>
      <c r="I16" s="10">
        <f t="shared" si="3"/>
        <v>9816510.45</v>
      </c>
    </row>
    <row r="17" spans="1:9" ht="12" customHeight="1">
      <c r="A17" s="9"/>
      <c r="B17" s="42" t="s">
        <v>25</v>
      </c>
      <c r="C17" s="43"/>
      <c r="D17" s="10">
        <v>0</v>
      </c>
      <c r="E17" s="10">
        <f t="shared" si="0"/>
        <v>0</v>
      </c>
      <c r="F17" s="10">
        <f t="shared" si="1"/>
        <v>0</v>
      </c>
      <c r="G17" s="10">
        <v>0</v>
      </c>
      <c r="H17" s="10">
        <f t="shared" si="2"/>
        <v>0</v>
      </c>
      <c r="I17" s="10">
        <f t="shared" si="3"/>
        <v>0</v>
      </c>
    </row>
    <row r="18" spans="1:9" ht="15" customHeight="1">
      <c r="A18" s="9"/>
      <c r="B18" s="46" t="s">
        <v>26</v>
      </c>
      <c r="C18" s="47"/>
      <c r="D18" s="8">
        <f aca="true" t="shared" si="4" ref="D18:I18">SUM(D19:D29)</f>
        <v>20863027689</v>
      </c>
      <c r="E18" s="8">
        <f t="shared" si="4"/>
        <v>0</v>
      </c>
      <c r="F18" s="8">
        <f t="shared" si="4"/>
        <v>20863027689</v>
      </c>
      <c r="G18" s="8">
        <f t="shared" si="4"/>
        <v>5680503389.9</v>
      </c>
      <c r="H18" s="8">
        <f t="shared" si="4"/>
        <v>5680503389.9</v>
      </c>
      <c r="I18" s="8">
        <f t="shared" si="4"/>
        <v>15182524299.1</v>
      </c>
    </row>
    <row r="19" spans="1:9" ht="12" customHeight="1">
      <c r="A19" s="9"/>
      <c r="B19" s="12"/>
      <c r="C19" s="13" t="s">
        <v>27</v>
      </c>
      <c r="D19" s="10">
        <f>+'[1]Ppto. 2020'!B83</f>
        <v>16648845951</v>
      </c>
      <c r="E19" s="10">
        <v>0</v>
      </c>
      <c r="F19" s="10">
        <f aca="true" t="shared" si="5" ref="F19:F29">+D19+E19</f>
        <v>16648845951</v>
      </c>
      <c r="G19" s="10">
        <f>+'[1]Part.Fed.2'!M17</f>
        <v>4312052805</v>
      </c>
      <c r="H19" s="10">
        <f aca="true" t="shared" si="6" ref="H19:H41">+G19</f>
        <v>4312052805</v>
      </c>
      <c r="I19" s="10">
        <f t="shared" si="3"/>
        <v>12336793146</v>
      </c>
    </row>
    <row r="20" spans="1:9" ht="12" customHeight="1">
      <c r="A20" s="9"/>
      <c r="B20" s="12"/>
      <c r="C20" s="13" t="s">
        <v>28</v>
      </c>
      <c r="D20" s="10">
        <f>+'[1]Ppto. 2020'!B84</f>
        <v>692835569</v>
      </c>
      <c r="E20" s="10">
        <v>0</v>
      </c>
      <c r="F20" s="10">
        <f t="shared" si="5"/>
        <v>692835569</v>
      </c>
      <c r="G20" s="10">
        <f>+'[1]Part.Fed.2'!M20</f>
        <v>174169247</v>
      </c>
      <c r="H20" s="10">
        <f t="shared" si="6"/>
        <v>174169247</v>
      </c>
      <c r="I20" s="10">
        <f t="shared" si="3"/>
        <v>518666322</v>
      </c>
    </row>
    <row r="21" spans="1:9" ht="12" customHeight="1">
      <c r="A21" s="9"/>
      <c r="B21" s="12"/>
      <c r="C21" s="13" t="s">
        <v>29</v>
      </c>
      <c r="D21" s="10">
        <f>+'[1]Ppto. 2020'!B85</f>
        <v>708698930</v>
      </c>
      <c r="E21" s="10">
        <v>0</v>
      </c>
      <c r="F21" s="10">
        <f t="shared" si="5"/>
        <v>708698930</v>
      </c>
      <c r="G21" s="10">
        <f>+'[1]Part.Fed.2'!M24</f>
        <v>152706982</v>
      </c>
      <c r="H21" s="10">
        <f t="shared" si="6"/>
        <v>152706982</v>
      </c>
      <c r="I21" s="10">
        <f t="shared" si="3"/>
        <v>555991948</v>
      </c>
    </row>
    <row r="22" spans="1:9" ht="12" customHeight="1">
      <c r="A22" s="9"/>
      <c r="B22" s="12"/>
      <c r="C22" s="13" t="s">
        <v>30</v>
      </c>
      <c r="D22" s="10">
        <f>+'[1]Ppto. 2020'!B86</f>
        <v>619636213</v>
      </c>
      <c r="E22" s="10">
        <v>0</v>
      </c>
      <c r="F22" s="10">
        <f t="shared" si="5"/>
        <v>619636213</v>
      </c>
      <c r="G22" s="10">
        <f>+'[1]Part.Fed.2'!M25</f>
        <v>127135144.23</v>
      </c>
      <c r="H22" s="10">
        <f t="shared" si="6"/>
        <v>127135144.23</v>
      </c>
      <c r="I22" s="10">
        <f t="shared" si="3"/>
        <v>492501068.77</v>
      </c>
    </row>
    <row r="23" spans="1:9" ht="12" customHeight="1">
      <c r="A23" s="9"/>
      <c r="B23" s="12"/>
      <c r="C23" s="13" t="s">
        <v>31</v>
      </c>
      <c r="D23" s="10">
        <v>0</v>
      </c>
      <c r="E23" s="10">
        <f>+G23-D23</f>
        <v>0</v>
      </c>
      <c r="F23" s="10">
        <f t="shared" si="5"/>
        <v>0</v>
      </c>
      <c r="G23" s="10">
        <v>0</v>
      </c>
      <c r="H23" s="10">
        <f t="shared" si="6"/>
        <v>0</v>
      </c>
      <c r="I23" s="10">
        <f t="shared" si="3"/>
        <v>0</v>
      </c>
    </row>
    <row r="24" spans="1:9" ht="12" customHeight="1">
      <c r="A24" s="9"/>
      <c r="B24" s="12"/>
      <c r="C24" s="13" t="s">
        <v>32</v>
      </c>
      <c r="D24" s="10">
        <f>+'[1]Ppto. 2020'!B87</f>
        <v>334465723</v>
      </c>
      <c r="E24" s="10">
        <v>0</v>
      </c>
      <c r="F24" s="10">
        <f t="shared" si="5"/>
        <v>334465723</v>
      </c>
      <c r="G24" s="10">
        <f>+'[1]Part.Fed.2'!M23</f>
        <v>79016524.53</v>
      </c>
      <c r="H24" s="10">
        <f t="shared" si="6"/>
        <v>79016524.53</v>
      </c>
      <c r="I24" s="10">
        <f t="shared" si="3"/>
        <v>255449198.47</v>
      </c>
    </row>
    <row r="25" spans="1:9" ht="12" customHeight="1">
      <c r="A25" s="9"/>
      <c r="B25" s="12"/>
      <c r="C25" s="13" t="s">
        <v>33</v>
      </c>
      <c r="D25" s="10">
        <v>0</v>
      </c>
      <c r="E25" s="10">
        <f>+G25-D25</f>
        <v>0</v>
      </c>
      <c r="F25" s="10">
        <f t="shared" si="5"/>
        <v>0</v>
      </c>
      <c r="G25" s="10">
        <v>0</v>
      </c>
      <c r="H25" s="10">
        <f t="shared" si="6"/>
        <v>0</v>
      </c>
      <c r="I25" s="10">
        <f t="shared" si="3"/>
        <v>0</v>
      </c>
    </row>
    <row r="26" spans="1:9" ht="12" customHeight="1">
      <c r="A26" s="9"/>
      <c r="B26" s="12"/>
      <c r="C26" s="13" t="s">
        <v>34</v>
      </c>
      <c r="D26" s="10">
        <v>0</v>
      </c>
      <c r="E26" s="10">
        <f>+G26-D26</f>
        <v>0</v>
      </c>
      <c r="F26" s="10">
        <f t="shared" si="5"/>
        <v>0</v>
      </c>
      <c r="G26" s="10">
        <v>0</v>
      </c>
      <c r="H26" s="10">
        <f t="shared" si="6"/>
        <v>0</v>
      </c>
      <c r="I26" s="10">
        <f t="shared" si="3"/>
        <v>0</v>
      </c>
    </row>
    <row r="27" spans="1:9" ht="12" customHeight="1">
      <c r="A27" s="9"/>
      <c r="B27" s="12"/>
      <c r="C27" s="13" t="s">
        <v>35</v>
      </c>
      <c r="D27" s="10">
        <f>+'[1]Ppto. 2020'!B88</f>
        <v>435029469</v>
      </c>
      <c r="E27" s="10">
        <v>0</v>
      </c>
      <c r="F27" s="10">
        <f t="shared" si="5"/>
        <v>435029469</v>
      </c>
      <c r="G27" s="10">
        <f>+'[1]Part.Fed.2'!M26</f>
        <v>99996965.96</v>
      </c>
      <c r="H27" s="10">
        <f t="shared" si="6"/>
        <v>99996965.96</v>
      </c>
      <c r="I27" s="10">
        <f t="shared" si="3"/>
        <v>335032503.04</v>
      </c>
    </row>
    <row r="28" spans="1:9" ht="12" customHeight="1">
      <c r="A28" s="9"/>
      <c r="B28" s="12"/>
      <c r="C28" s="13" t="s">
        <v>36</v>
      </c>
      <c r="D28" s="10">
        <f>+'[1]Ppto. 2020'!B89</f>
        <v>1423515834</v>
      </c>
      <c r="E28" s="10">
        <v>0</v>
      </c>
      <c r="F28" s="10">
        <f t="shared" si="5"/>
        <v>1423515834</v>
      </c>
      <c r="G28" s="10">
        <f>+'[1]Part.Fed.2'!M27</f>
        <v>735425721.18</v>
      </c>
      <c r="H28" s="10">
        <f t="shared" si="6"/>
        <v>735425721.18</v>
      </c>
      <c r="I28" s="10">
        <f t="shared" si="3"/>
        <v>688090112.82</v>
      </c>
    </row>
    <row r="29" spans="1:9" ht="19.5" customHeight="1">
      <c r="A29" s="9"/>
      <c r="B29" s="12"/>
      <c r="C29" s="14" t="s">
        <v>37</v>
      </c>
      <c r="D29" s="10">
        <v>0</v>
      </c>
      <c r="E29" s="10">
        <f>+G29-D29</f>
        <v>0</v>
      </c>
      <c r="F29" s="10">
        <f t="shared" si="5"/>
        <v>0</v>
      </c>
      <c r="G29" s="10">
        <v>0</v>
      </c>
      <c r="H29" s="10">
        <f t="shared" si="6"/>
        <v>0</v>
      </c>
      <c r="I29" s="10">
        <f t="shared" si="3"/>
        <v>0</v>
      </c>
    </row>
    <row r="30" spans="1:9" ht="21" customHeight="1">
      <c r="A30" s="9"/>
      <c r="B30" s="46" t="s">
        <v>38</v>
      </c>
      <c r="C30" s="47"/>
      <c r="D30" s="10">
        <f>SUM(D31:D35)</f>
        <v>640209720</v>
      </c>
      <c r="E30" s="10">
        <v>0</v>
      </c>
      <c r="F30" s="10">
        <f>SUM(F31:F35)</f>
        <v>640209720</v>
      </c>
      <c r="G30" s="10">
        <f>SUM(G31:G35)</f>
        <v>57082064.47</v>
      </c>
      <c r="H30" s="10">
        <f>SUM(H31:H35)</f>
        <v>57082064.47</v>
      </c>
      <c r="I30" s="10">
        <f t="shared" si="3"/>
        <v>583127655.53</v>
      </c>
    </row>
    <row r="31" spans="1:9" ht="12" customHeight="1">
      <c r="A31" s="9"/>
      <c r="B31" s="12"/>
      <c r="C31" s="13" t="s">
        <v>39</v>
      </c>
      <c r="D31" s="10">
        <v>0</v>
      </c>
      <c r="E31" s="10">
        <f>+G31-D31</f>
        <v>0</v>
      </c>
      <c r="F31" s="10">
        <f aca="true" t="shared" si="7" ref="F31:F36">+D31+E31</f>
        <v>0</v>
      </c>
      <c r="G31" s="10">
        <v>0</v>
      </c>
      <c r="H31" s="10">
        <f t="shared" si="6"/>
        <v>0</v>
      </c>
      <c r="I31" s="10">
        <f t="shared" si="3"/>
        <v>0</v>
      </c>
    </row>
    <row r="32" spans="1:9" ht="12" customHeight="1">
      <c r="A32" s="9"/>
      <c r="B32" s="12"/>
      <c r="C32" s="13" t="s">
        <v>40</v>
      </c>
      <c r="D32" s="10">
        <f>+'[1]Ppto. 2020'!B91</f>
        <v>23362792</v>
      </c>
      <c r="E32" s="10">
        <v>0</v>
      </c>
      <c r="F32" s="10">
        <f t="shared" si="7"/>
        <v>23362792</v>
      </c>
      <c r="G32" s="10">
        <f>+'[1]Part.Fed.2'!M29</f>
        <v>5840993.37</v>
      </c>
      <c r="H32" s="10">
        <f t="shared" si="6"/>
        <v>5840993.37</v>
      </c>
      <c r="I32" s="10">
        <f t="shared" si="3"/>
        <v>17521798.63</v>
      </c>
    </row>
    <row r="33" spans="1:9" ht="12" customHeight="1">
      <c r="A33" s="9"/>
      <c r="B33" s="12"/>
      <c r="C33" s="13" t="s">
        <v>41</v>
      </c>
      <c r="D33" s="10">
        <f>+'[1]Ppto. 2020'!B92</f>
        <v>91234705</v>
      </c>
      <c r="E33" s="10">
        <v>0</v>
      </c>
      <c r="F33" s="10">
        <f t="shared" si="7"/>
        <v>91234705</v>
      </c>
      <c r="G33" s="10">
        <f>+'[1]Part.Fed.2'!M30</f>
        <v>18651095</v>
      </c>
      <c r="H33" s="10">
        <f t="shared" si="6"/>
        <v>18651095</v>
      </c>
      <c r="I33" s="10">
        <f t="shared" si="3"/>
        <v>72583610</v>
      </c>
    </row>
    <row r="34" spans="1:9" ht="12" customHeight="1">
      <c r="A34" s="9"/>
      <c r="B34" s="12"/>
      <c r="C34" s="13" t="s">
        <v>42</v>
      </c>
      <c r="D34" s="10">
        <f>+'[1]Ppto. 2020'!B93</f>
        <v>22113869</v>
      </c>
      <c r="E34" s="10">
        <v>0</v>
      </c>
      <c r="F34" s="10">
        <f t="shared" si="7"/>
        <v>22113869</v>
      </c>
      <c r="G34" s="10">
        <f>+'[1]Part.Fed.2'!M31</f>
        <v>5580184.13</v>
      </c>
      <c r="H34" s="10">
        <f t="shared" si="6"/>
        <v>5580184.13</v>
      </c>
      <c r="I34" s="10">
        <f>+F34-H34</f>
        <v>16533684.870000001</v>
      </c>
    </row>
    <row r="35" spans="1:9" ht="12" customHeight="1">
      <c r="A35" s="9"/>
      <c r="B35" s="12"/>
      <c r="C35" s="13" t="s">
        <v>43</v>
      </c>
      <c r="D35" s="10">
        <f>+'[1]Ppto. 2020'!B94</f>
        <v>503498354</v>
      </c>
      <c r="E35" s="10">
        <v>0</v>
      </c>
      <c r="F35" s="10">
        <f t="shared" si="7"/>
        <v>503498354</v>
      </c>
      <c r="G35" s="10">
        <f>+'[1]Part.Fed.2'!M32</f>
        <v>27009791.97</v>
      </c>
      <c r="H35" s="10">
        <f t="shared" si="6"/>
        <v>27009791.97</v>
      </c>
      <c r="I35" s="10">
        <f t="shared" si="3"/>
        <v>476488562.03</v>
      </c>
    </row>
    <row r="36" spans="1:9" ht="12" customHeight="1">
      <c r="A36" s="9"/>
      <c r="B36" s="42" t="s">
        <v>44</v>
      </c>
      <c r="C36" s="43"/>
      <c r="D36" s="10">
        <v>0</v>
      </c>
      <c r="E36" s="10">
        <f>+G36-D36</f>
        <v>0</v>
      </c>
      <c r="F36" s="10">
        <f t="shared" si="7"/>
        <v>0</v>
      </c>
      <c r="G36" s="10">
        <v>0</v>
      </c>
      <c r="H36" s="10">
        <f t="shared" si="6"/>
        <v>0</v>
      </c>
      <c r="I36" s="10">
        <f t="shared" si="3"/>
        <v>0</v>
      </c>
    </row>
    <row r="37" spans="1:9" ht="12" customHeight="1">
      <c r="A37" s="9"/>
      <c r="B37" s="42" t="s">
        <v>45</v>
      </c>
      <c r="C37" s="43"/>
      <c r="D37" s="10">
        <f>+D38</f>
        <v>0</v>
      </c>
      <c r="E37" s="10">
        <f>+E38</f>
        <v>0</v>
      </c>
      <c r="F37" s="10">
        <f>+F38</f>
        <v>0</v>
      </c>
      <c r="G37" s="10">
        <f>+G38</f>
        <v>0</v>
      </c>
      <c r="H37" s="10">
        <f>+H38</f>
        <v>0</v>
      </c>
      <c r="I37" s="10">
        <f t="shared" si="3"/>
        <v>0</v>
      </c>
    </row>
    <row r="38" spans="1:9" ht="12" customHeight="1">
      <c r="A38" s="9"/>
      <c r="B38" s="12"/>
      <c r="C38" s="13" t="s">
        <v>46</v>
      </c>
      <c r="D38" s="10">
        <v>0</v>
      </c>
      <c r="E38" s="10">
        <f>+G38-D38</f>
        <v>0</v>
      </c>
      <c r="F38" s="10">
        <f>+D38+E38</f>
        <v>0</v>
      </c>
      <c r="G38" s="10">
        <v>0</v>
      </c>
      <c r="H38" s="10">
        <f t="shared" si="6"/>
        <v>0</v>
      </c>
      <c r="I38" s="10">
        <f t="shared" si="3"/>
        <v>0</v>
      </c>
    </row>
    <row r="39" spans="1:9" ht="12" customHeight="1">
      <c r="A39" s="9"/>
      <c r="B39" s="42" t="s">
        <v>47</v>
      </c>
      <c r="C39" s="43"/>
      <c r="D39" s="10">
        <f aca="true" t="shared" si="8" ref="D39:I39">+D40+D41</f>
        <v>0</v>
      </c>
      <c r="E39" s="10">
        <f t="shared" si="8"/>
        <v>991268.88</v>
      </c>
      <c r="F39" s="10">
        <f t="shared" si="8"/>
        <v>991268.88</v>
      </c>
      <c r="G39" s="10">
        <f t="shared" si="8"/>
        <v>991268.88</v>
      </c>
      <c r="H39" s="10">
        <f t="shared" si="8"/>
        <v>991268.88</v>
      </c>
      <c r="I39" s="10">
        <f t="shared" si="8"/>
        <v>-991268.88</v>
      </c>
    </row>
    <row r="40" spans="1:9" ht="12" customHeight="1">
      <c r="A40" s="9"/>
      <c r="B40" s="12"/>
      <c r="C40" s="12" t="s">
        <v>48</v>
      </c>
      <c r="D40" s="10">
        <v>0</v>
      </c>
      <c r="E40" s="10">
        <f>+G40-D40</f>
        <v>0</v>
      </c>
      <c r="F40" s="10">
        <f>+D40+E40</f>
        <v>0</v>
      </c>
      <c r="G40" s="10">
        <v>0</v>
      </c>
      <c r="H40" s="10">
        <f t="shared" si="6"/>
        <v>0</v>
      </c>
      <c r="I40" s="10">
        <f t="shared" si="3"/>
        <v>0</v>
      </c>
    </row>
    <row r="41" spans="1:9" ht="12" customHeight="1">
      <c r="A41" s="9"/>
      <c r="B41" s="12"/>
      <c r="C41" s="13" t="s">
        <v>49</v>
      </c>
      <c r="D41" s="10">
        <v>0</v>
      </c>
      <c r="E41" s="10">
        <f>+G41-D41</f>
        <v>991268.88</v>
      </c>
      <c r="F41" s="10">
        <f>+D41+E41</f>
        <v>991268.88</v>
      </c>
      <c r="G41" s="10">
        <f>+'[1]Otros Ing.'!M13</f>
        <v>991268.88</v>
      </c>
      <c r="H41" s="10">
        <f t="shared" si="6"/>
        <v>991268.88</v>
      </c>
      <c r="I41" s="10">
        <f t="shared" si="3"/>
        <v>-991268.88</v>
      </c>
    </row>
    <row r="42" spans="1:9" ht="12" customHeight="1">
      <c r="A42" s="9"/>
      <c r="B42" s="12"/>
      <c r="C42" s="13"/>
      <c r="D42" s="10"/>
      <c r="E42" s="10"/>
      <c r="F42" s="10"/>
      <c r="G42" s="10"/>
      <c r="H42" s="10"/>
      <c r="I42" s="10"/>
    </row>
    <row r="43" spans="1:9" ht="18.75" customHeight="1">
      <c r="A43" s="38" t="s">
        <v>50</v>
      </c>
      <c r="B43" s="38"/>
      <c r="C43" s="38"/>
      <c r="D43" s="8">
        <f aca="true" t="shared" si="9" ref="D43:I43">+D11+D12+D13+D14+D15+D16+D17+D18+D30+D36+D37+D39</f>
        <v>23301306521</v>
      </c>
      <c r="E43" s="8">
        <f t="shared" si="9"/>
        <v>991268.88</v>
      </c>
      <c r="F43" s="8">
        <f t="shared" si="9"/>
        <v>23302297789.88</v>
      </c>
      <c r="G43" s="8">
        <f t="shared" si="9"/>
        <v>6244428423.42</v>
      </c>
      <c r="H43" s="8">
        <f t="shared" si="9"/>
        <v>6244428423.42</v>
      </c>
      <c r="I43" s="8">
        <f t="shared" si="9"/>
        <v>17056878097.580002</v>
      </c>
    </row>
    <row r="44" spans="1:9" ht="12" customHeight="1">
      <c r="A44" s="43"/>
      <c r="B44" s="43"/>
      <c r="C44" s="43"/>
      <c r="D44" s="10"/>
      <c r="E44" s="10"/>
      <c r="F44" s="10"/>
      <c r="G44" s="10"/>
      <c r="H44" s="10"/>
      <c r="I44" s="10"/>
    </row>
    <row r="45" spans="1:9" ht="12" customHeight="1">
      <c r="A45" s="44" t="s">
        <v>51</v>
      </c>
      <c r="B45" s="44"/>
      <c r="C45" s="44"/>
      <c r="D45" s="15"/>
      <c r="E45" s="15"/>
      <c r="F45" s="15"/>
      <c r="G45" s="15"/>
      <c r="H45" s="15"/>
      <c r="I45" s="10"/>
    </row>
    <row r="46" spans="1:9" ht="12" customHeight="1">
      <c r="A46" s="9"/>
      <c r="B46" s="12"/>
      <c r="C46" s="13"/>
      <c r="D46" s="10"/>
      <c r="E46" s="10"/>
      <c r="F46" s="10"/>
      <c r="G46" s="10"/>
      <c r="H46" s="10"/>
      <c r="I46" s="10"/>
    </row>
    <row r="47" spans="1:9" ht="12" customHeight="1">
      <c r="A47" s="50" t="s">
        <v>52</v>
      </c>
      <c r="B47" s="50"/>
      <c r="C47" s="50"/>
      <c r="D47" s="16"/>
      <c r="E47" s="16"/>
      <c r="F47" s="16"/>
      <c r="G47" s="16"/>
      <c r="H47" s="16"/>
      <c r="I47" s="16"/>
    </row>
    <row r="48" spans="1:9" ht="12" customHeight="1">
      <c r="A48" s="9"/>
      <c r="B48" s="42" t="s">
        <v>53</v>
      </c>
      <c r="C48" s="43"/>
      <c r="D48" s="10">
        <f>SUM(D49:D56)</f>
        <v>36476962719</v>
      </c>
      <c r="E48" s="10">
        <v>0</v>
      </c>
      <c r="F48" s="10">
        <f>SUM(F49:F56)</f>
        <v>36476962719</v>
      </c>
      <c r="G48" s="10">
        <f>SUM(G49:G56)</f>
        <v>7958489091.570001</v>
      </c>
      <c r="H48" s="10">
        <f>SUM(H49:H56)</f>
        <v>7958489091.570001</v>
      </c>
      <c r="I48" s="10">
        <f aca="true" t="shared" si="10" ref="I48:I66">+D48-H48</f>
        <v>28518473627.43</v>
      </c>
    </row>
    <row r="49" spans="1:9" ht="19.5" customHeight="1">
      <c r="A49" s="9"/>
      <c r="B49" s="12"/>
      <c r="C49" s="14" t="s">
        <v>54</v>
      </c>
      <c r="D49" s="10">
        <f>+'[1]Ppto. 2020'!B115</f>
        <v>18144276779</v>
      </c>
      <c r="E49" s="10">
        <v>0</v>
      </c>
      <c r="F49" s="10">
        <f aca="true" t="shared" si="11" ref="F49:F56">+D49+E49</f>
        <v>18144276779</v>
      </c>
      <c r="G49" s="10">
        <f>+'[1]Aportaciones'!M17</f>
        <v>2865892633.4900002</v>
      </c>
      <c r="H49" s="10">
        <f aca="true" t="shared" si="12" ref="H49:H66">+G49</f>
        <v>2865892633.4900002</v>
      </c>
      <c r="I49" s="10">
        <f t="shared" si="10"/>
        <v>15278384145.51</v>
      </c>
    </row>
    <row r="50" spans="1:9" ht="16.5" customHeight="1">
      <c r="A50" s="9"/>
      <c r="B50" s="12"/>
      <c r="C50" s="13" t="s">
        <v>55</v>
      </c>
      <c r="D50" s="10">
        <f>+'[1]Ppto. 2020'!B116</f>
        <v>5287190262</v>
      </c>
      <c r="E50" s="10">
        <v>0</v>
      </c>
      <c r="F50" s="10">
        <f t="shared" si="11"/>
        <v>5287190262</v>
      </c>
      <c r="G50" s="10">
        <f>+'[1]Aportaciones'!M18</f>
        <v>1317889250.1</v>
      </c>
      <c r="H50" s="10">
        <f t="shared" si="12"/>
        <v>1317889250.1</v>
      </c>
      <c r="I50" s="10">
        <f t="shared" si="10"/>
        <v>3969301011.9</v>
      </c>
    </row>
    <row r="51" spans="1:9" ht="16.5" customHeight="1">
      <c r="A51" s="9"/>
      <c r="B51" s="12"/>
      <c r="C51" s="13" t="s">
        <v>56</v>
      </c>
      <c r="D51" s="10">
        <f>+'[1]Ppto. 2020'!B117</f>
        <v>7096817514</v>
      </c>
      <c r="E51" s="10">
        <v>0</v>
      </c>
      <c r="F51" s="10">
        <f t="shared" si="11"/>
        <v>7096817514</v>
      </c>
      <c r="G51" s="10">
        <f>+'[1]Aportaciones'!M19</f>
        <v>2275598136.1</v>
      </c>
      <c r="H51" s="10">
        <f t="shared" si="12"/>
        <v>2275598136.1</v>
      </c>
      <c r="I51" s="10">
        <f t="shared" si="10"/>
        <v>4821219377.9</v>
      </c>
    </row>
    <row r="52" spans="1:9" ht="25.5" customHeight="1">
      <c r="A52" s="9"/>
      <c r="B52" s="12"/>
      <c r="C52" s="14" t="s">
        <v>57</v>
      </c>
      <c r="D52" s="10">
        <f>+'[1]Ppto. 2020'!B120</f>
        <v>2474826716</v>
      </c>
      <c r="E52" s="10">
        <v>0</v>
      </c>
      <c r="F52" s="10">
        <f t="shared" si="11"/>
        <v>2474826716</v>
      </c>
      <c r="G52" s="10">
        <f>+'[1]Aportaciones'!M22</f>
        <v>618738774.34</v>
      </c>
      <c r="H52" s="10">
        <f t="shared" si="12"/>
        <v>618738774.34</v>
      </c>
      <c r="I52" s="10">
        <f t="shared" si="10"/>
        <v>1856087941.6599998</v>
      </c>
    </row>
    <row r="53" spans="1:9" ht="16.5" customHeight="1">
      <c r="A53" s="9"/>
      <c r="B53" s="12"/>
      <c r="C53" s="13" t="s">
        <v>58</v>
      </c>
      <c r="D53" s="10">
        <f>+'[1]Ppto. 2020'!B121</f>
        <v>1093362826</v>
      </c>
      <c r="E53" s="10">
        <v>0</v>
      </c>
      <c r="F53" s="10">
        <f t="shared" si="11"/>
        <v>1093362826</v>
      </c>
      <c r="G53" s="10">
        <f>+'[1]Aportaciones'!M23</f>
        <v>270207907.53999996</v>
      </c>
      <c r="H53" s="10">
        <f t="shared" si="12"/>
        <v>270207907.53999996</v>
      </c>
      <c r="I53" s="10">
        <f t="shared" si="10"/>
        <v>823154918.46</v>
      </c>
    </row>
    <row r="54" spans="1:9" ht="20.25" customHeight="1">
      <c r="A54" s="9"/>
      <c r="B54" s="12"/>
      <c r="C54" s="14" t="s">
        <v>59</v>
      </c>
      <c r="D54" s="10">
        <f>+'[1]Ppto. 2020'!B126</f>
        <v>260615577</v>
      </c>
      <c r="E54" s="10">
        <v>0</v>
      </c>
      <c r="F54" s="10">
        <f t="shared" si="11"/>
        <v>260615577</v>
      </c>
      <c r="G54" s="10">
        <f>+'[1]Aportaciones'!M28</f>
        <v>67783705.68</v>
      </c>
      <c r="H54" s="10">
        <f t="shared" si="12"/>
        <v>67783705.68</v>
      </c>
      <c r="I54" s="10">
        <f t="shared" si="10"/>
        <v>192831871.32</v>
      </c>
    </row>
    <row r="55" spans="1:9" ht="20.25" customHeight="1">
      <c r="A55" s="9"/>
      <c r="B55" s="12"/>
      <c r="C55" s="14" t="s">
        <v>60</v>
      </c>
      <c r="D55" s="10">
        <f>+'[1]Ppto. 2020'!B129</f>
        <v>201664231</v>
      </c>
      <c r="E55" s="10">
        <v>0</v>
      </c>
      <c r="F55" s="10">
        <f t="shared" si="11"/>
        <v>201664231</v>
      </c>
      <c r="G55" s="10">
        <f>+'[1]Aportaciones'!M31</f>
        <v>63684666.9</v>
      </c>
      <c r="H55" s="10">
        <f t="shared" si="12"/>
        <v>63684666.9</v>
      </c>
      <c r="I55" s="10">
        <f t="shared" si="10"/>
        <v>137979564.1</v>
      </c>
    </row>
    <row r="56" spans="1:9" ht="20.25" customHeight="1">
      <c r="A56" s="9"/>
      <c r="B56" s="12"/>
      <c r="C56" s="14" t="s">
        <v>61</v>
      </c>
      <c r="D56" s="10">
        <f>+'[1]Ppto. 2020'!B130</f>
        <v>1918208814</v>
      </c>
      <c r="E56" s="10">
        <v>0</v>
      </c>
      <c r="F56" s="10">
        <f t="shared" si="11"/>
        <v>1918208814</v>
      </c>
      <c r="G56" s="10">
        <f>+'[1]Aportaciones'!M32</f>
        <v>478694017.42</v>
      </c>
      <c r="H56" s="10">
        <f t="shared" si="12"/>
        <v>478694017.42</v>
      </c>
      <c r="I56" s="10">
        <f t="shared" si="10"/>
        <v>1439514796.58</v>
      </c>
    </row>
    <row r="57" spans="1:10" ht="12" customHeight="1">
      <c r="A57" s="9"/>
      <c r="B57" s="42" t="s">
        <v>62</v>
      </c>
      <c r="C57" s="43"/>
      <c r="D57" s="10">
        <f aca="true" t="shared" si="13" ref="D57:I57">SUM(D58:D61)</f>
        <v>2027801198</v>
      </c>
      <c r="E57" s="10">
        <f t="shared" si="13"/>
        <v>666059525.5499997</v>
      </c>
      <c r="F57" s="10">
        <f t="shared" si="13"/>
        <v>2693860723.5499997</v>
      </c>
      <c r="G57" s="10">
        <f t="shared" si="13"/>
        <v>2693860723.5499997</v>
      </c>
      <c r="H57" s="10">
        <f t="shared" si="13"/>
        <v>2693860723.5499997</v>
      </c>
      <c r="I57" s="10">
        <f t="shared" si="13"/>
        <v>-666059525.5499997</v>
      </c>
      <c r="J57" s="17"/>
    </row>
    <row r="58" spans="1:9" ht="12" customHeight="1">
      <c r="A58" s="9"/>
      <c r="B58" s="12"/>
      <c r="C58" s="13" t="s">
        <v>63</v>
      </c>
      <c r="D58" s="10">
        <f>+'[1]Ppto. 2020'!B172</f>
        <v>0</v>
      </c>
      <c r="E58" s="10">
        <f>+G58-D58</f>
        <v>1327037464.35</v>
      </c>
      <c r="F58" s="10">
        <f>+D58+E58</f>
        <v>1327037464.35</v>
      </c>
      <c r="G58" s="10">
        <f>+'[1]Convenios'!M67</f>
        <v>1327037464.35</v>
      </c>
      <c r="H58" s="10">
        <f t="shared" si="12"/>
        <v>1327037464.35</v>
      </c>
      <c r="I58" s="10">
        <f t="shared" si="10"/>
        <v>-1327037464.35</v>
      </c>
    </row>
    <row r="59" spans="1:9" ht="12" customHeight="1">
      <c r="A59" s="9"/>
      <c r="B59" s="12"/>
      <c r="C59" s="13" t="s">
        <v>64</v>
      </c>
      <c r="D59" s="10">
        <v>0</v>
      </c>
      <c r="E59" s="10">
        <f>+G59-D59</f>
        <v>0</v>
      </c>
      <c r="F59" s="10">
        <f>+D59+E59</f>
        <v>0</v>
      </c>
      <c r="G59" s="10">
        <v>0</v>
      </c>
      <c r="H59" s="10">
        <f t="shared" si="12"/>
        <v>0</v>
      </c>
      <c r="I59" s="10">
        <f t="shared" si="10"/>
        <v>0</v>
      </c>
    </row>
    <row r="60" spans="1:9" ht="12" customHeight="1">
      <c r="A60" s="9"/>
      <c r="B60" s="12"/>
      <c r="C60" s="13" t="s">
        <v>65</v>
      </c>
      <c r="D60" s="10">
        <v>0</v>
      </c>
      <c r="E60" s="10">
        <f>+G60-D60</f>
        <v>0</v>
      </c>
      <c r="F60" s="10">
        <f>+D60+E60</f>
        <v>0</v>
      </c>
      <c r="G60" s="10">
        <v>0</v>
      </c>
      <c r="H60" s="10">
        <f t="shared" si="12"/>
        <v>0</v>
      </c>
      <c r="I60" s="10">
        <f t="shared" si="10"/>
        <v>0</v>
      </c>
    </row>
    <row r="61" spans="1:9" ht="12" customHeight="1">
      <c r="A61" s="9"/>
      <c r="B61" s="12"/>
      <c r="C61" s="13" t="s">
        <v>66</v>
      </c>
      <c r="D61" s="10">
        <f>+'[1]Ppto. 2020'!B177</f>
        <v>2027801198</v>
      </c>
      <c r="E61" s="10">
        <f>+G61-D61</f>
        <v>-660977938.8000002</v>
      </c>
      <c r="F61" s="10">
        <f>+D61+E61</f>
        <v>1366823259.1999998</v>
      </c>
      <c r="G61" s="10">
        <f>+'[1]Convenios'!M16-'[1]Convenios'!M67</f>
        <v>1366823259.1999998</v>
      </c>
      <c r="H61" s="10">
        <f>+G61-'[1]Convenios'!E19</f>
        <v>1366823259.1999998</v>
      </c>
      <c r="I61" s="10">
        <f t="shared" si="10"/>
        <v>660977938.8000002</v>
      </c>
    </row>
    <row r="62" spans="1:9" ht="12" customHeight="1">
      <c r="A62" s="9"/>
      <c r="B62" s="42" t="s">
        <v>67</v>
      </c>
      <c r="C62" s="43"/>
      <c r="D62" s="10">
        <f>SUM(D63:D64)</f>
        <v>0</v>
      </c>
      <c r="E62" s="10">
        <f>SUM(E63:E64)</f>
        <v>0</v>
      </c>
      <c r="F62" s="10">
        <f>SUM(F63:F64)</f>
        <v>0</v>
      </c>
      <c r="G62" s="10">
        <f>SUM(G63:G64)</f>
        <v>0</v>
      </c>
      <c r="H62" s="10">
        <f>SUM(H63:H64)</f>
        <v>0</v>
      </c>
      <c r="I62" s="10">
        <f t="shared" si="10"/>
        <v>0</v>
      </c>
    </row>
    <row r="63" spans="1:9" ht="18.75" customHeight="1">
      <c r="A63" s="9"/>
      <c r="B63" s="12"/>
      <c r="C63" s="14" t="s">
        <v>68</v>
      </c>
      <c r="D63" s="10">
        <v>0</v>
      </c>
      <c r="E63" s="10">
        <f>+G63-D63</f>
        <v>0</v>
      </c>
      <c r="F63" s="10">
        <f>+D63+E63</f>
        <v>0</v>
      </c>
      <c r="G63" s="10">
        <v>0</v>
      </c>
      <c r="H63" s="10">
        <f t="shared" si="12"/>
        <v>0</v>
      </c>
      <c r="I63" s="10">
        <f t="shared" si="10"/>
        <v>0</v>
      </c>
    </row>
    <row r="64" spans="1:9" ht="12" customHeight="1">
      <c r="A64" s="9"/>
      <c r="B64" s="12"/>
      <c r="C64" s="13" t="s">
        <v>69</v>
      </c>
      <c r="D64" s="10">
        <v>0</v>
      </c>
      <c r="E64" s="10">
        <f>+G64-D64</f>
        <v>0</v>
      </c>
      <c r="F64" s="10">
        <f>+D64+E64</f>
        <v>0</v>
      </c>
      <c r="G64" s="10">
        <v>0</v>
      </c>
      <c r="H64" s="10">
        <f t="shared" si="12"/>
        <v>0</v>
      </c>
      <c r="I64" s="10">
        <f t="shared" si="10"/>
        <v>0</v>
      </c>
    </row>
    <row r="65" spans="1:9" ht="18" customHeight="1">
      <c r="A65" s="9"/>
      <c r="B65" s="46" t="s">
        <v>70</v>
      </c>
      <c r="C65" s="47"/>
      <c r="D65" s="10">
        <v>0</v>
      </c>
      <c r="E65" s="10">
        <f>+G65-D65</f>
        <v>0</v>
      </c>
      <c r="F65" s="10">
        <f>+D65+E65</f>
        <v>0</v>
      </c>
      <c r="G65" s="10">
        <v>0</v>
      </c>
      <c r="H65" s="10">
        <f t="shared" si="12"/>
        <v>0</v>
      </c>
      <c r="I65" s="10">
        <f t="shared" si="10"/>
        <v>0</v>
      </c>
    </row>
    <row r="66" spans="1:9" ht="12" customHeight="1">
      <c r="A66" s="9"/>
      <c r="B66" s="42" t="s">
        <v>71</v>
      </c>
      <c r="C66" s="43"/>
      <c r="D66" s="10">
        <v>0</v>
      </c>
      <c r="E66" s="10">
        <f>+G66-D66</f>
        <v>0</v>
      </c>
      <c r="F66" s="10">
        <f>+D66+E66</f>
        <v>0</v>
      </c>
      <c r="G66" s="10">
        <v>0</v>
      </c>
      <c r="H66" s="10">
        <f t="shared" si="12"/>
        <v>0</v>
      </c>
      <c r="I66" s="10">
        <f t="shared" si="10"/>
        <v>0</v>
      </c>
    </row>
    <row r="67" spans="1:9" ht="12" customHeight="1">
      <c r="A67" s="9"/>
      <c r="B67" s="42"/>
      <c r="C67" s="43"/>
      <c r="D67" s="10"/>
      <c r="E67" s="10"/>
      <c r="F67" s="10"/>
      <c r="G67" s="10"/>
      <c r="H67" s="10"/>
      <c r="I67" s="10"/>
    </row>
    <row r="68" spans="1:9" ht="15" customHeight="1">
      <c r="A68" s="48" t="s">
        <v>72</v>
      </c>
      <c r="B68" s="49"/>
      <c r="C68" s="37"/>
      <c r="D68" s="8">
        <f aca="true" t="shared" si="14" ref="D68:I68">+D48+D57+D62+D65+D66</f>
        <v>38504763917</v>
      </c>
      <c r="E68" s="8">
        <f t="shared" si="14"/>
        <v>666059525.5499997</v>
      </c>
      <c r="F68" s="8">
        <f t="shared" si="14"/>
        <v>39170823442.55</v>
      </c>
      <c r="G68" s="8">
        <f t="shared" si="14"/>
        <v>10652349815.12</v>
      </c>
      <c r="H68" s="8">
        <f t="shared" si="14"/>
        <v>10652349815.12</v>
      </c>
      <c r="I68" s="8">
        <f t="shared" si="14"/>
        <v>27852414101.88</v>
      </c>
    </row>
    <row r="69" spans="1:9" ht="12" customHeight="1">
      <c r="A69" s="9"/>
      <c r="B69" s="42"/>
      <c r="C69" s="43"/>
      <c r="D69" s="10"/>
      <c r="E69" s="10"/>
      <c r="F69" s="10"/>
      <c r="G69" s="10"/>
      <c r="H69" s="10"/>
      <c r="I69" s="10"/>
    </row>
    <row r="70" spans="1:9" ht="12" customHeight="1">
      <c r="A70" s="44" t="s">
        <v>73</v>
      </c>
      <c r="B70" s="44"/>
      <c r="C70" s="44"/>
      <c r="D70" s="8">
        <f aca="true" t="shared" si="15" ref="D70:I70">+D71</f>
        <v>0</v>
      </c>
      <c r="E70" s="8">
        <f t="shared" si="15"/>
        <v>0</v>
      </c>
      <c r="F70" s="8">
        <f t="shared" si="15"/>
        <v>0</v>
      </c>
      <c r="G70" s="8">
        <f t="shared" si="15"/>
        <v>0</v>
      </c>
      <c r="H70" s="8">
        <f t="shared" si="15"/>
        <v>0</v>
      </c>
      <c r="I70" s="8">
        <f t="shared" si="15"/>
        <v>0</v>
      </c>
    </row>
    <row r="71" spans="1:9" ht="12" customHeight="1">
      <c r="A71" s="9"/>
      <c r="B71" s="42" t="s">
        <v>74</v>
      </c>
      <c r="C71" s="43"/>
      <c r="D71" s="10">
        <v>0</v>
      </c>
      <c r="E71" s="10">
        <f>+G71-D71</f>
        <v>0</v>
      </c>
      <c r="F71" s="10">
        <f>+D71+E71</f>
        <v>0</v>
      </c>
      <c r="G71" s="10">
        <v>0</v>
      </c>
      <c r="H71" s="10">
        <f>+G71</f>
        <v>0</v>
      </c>
      <c r="I71" s="10">
        <f>+H71-D71</f>
        <v>0</v>
      </c>
    </row>
    <row r="72" spans="1:9" ht="12" customHeight="1">
      <c r="A72" s="9"/>
      <c r="B72" s="42"/>
      <c r="C72" s="43"/>
      <c r="D72" s="10"/>
      <c r="E72" s="10"/>
      <c r="F72" s="10"/>
      <c r="G72" s="10"/>
      <c r="H72" s="10"/>
      <c r="I72" s="10"/>
    </row>
    <row r="73" spans="1:9" ht="12" customHeight="1">
      <c r="A73" s="44" t="s">
        <v>75</v>
      </c>
      <c r="B73" s="44"/>
      <c r="C73" s="44"/>
      <c r="D73" s="8">
        <f aca="true" t="shared" si="16" ref="D73:I73">+D43+D68+D70</f>
        <v>61806070438</v>
      </c>
      <c r="E73" s="8">
        <f t="shared" si="16"/>
        <v>667050794.4299997</v>
      </c>
      <c r="F73" s="8">
        <f t="shared" si="16"/>
        <v>62473121232.43001</v>
      </c>
      <c r="G73" s="8">
        <f t="shared" si="16"/>
        <v>16896778238.54</v>
      </c>
      <c r="H73" s="8">
        <f t="shared" si="16"/>
        <v>16896778238.54</v>
      </c>
      <c r="I73" s="8">
        <f t="shared" si="16"/>
        <v>44909292199.46001</v>
      </c>
    </row>
    <row r="74" spans="1:9" ht="12" customHeight="1">
      <c r="A74" s="9"/>
      <c r="B74" s="42"/>
      <c r="C74" s="43"/>
      <c r="D74" s="10"/>
      <c r="E74" s="10"/>
      <c r="F74" s="10"/>
      <c r="G74" s="10"/>
      <c r="H74" s="10"/>
      <c r="I74" s="10"/>
    </row>
    <row r="75" spans="1:9" ht="12" customHeight="1">
      <c r="A75" s="9"/>
      <c r="B75" s="45" t="s">
        <v>76</v>
      </c>
      <c r="C75" s="44"/>
      <c r="D75" s="10"/>
      <c r="E75" s="10"/>
      <c r="F75" s="10"/>
      <c r="G75" s="10"/>
      <c r="H75" s="10"/>
      <c r="I75" s="10"/>
    </row>
    <row r="76" spans="1:9" ht="15" customHeight="1">
      <c r="A76" s="9"/>
      <c r="B76" s="46" t="s">
        <v>77</v>
      </c>
      <c r="C76" s="47"/>
      <c r="D76" s="10"/>
      <c r="E76" s="10"/>
      <c r="F76" s="10"/>
      <c r="G76" s="10"/>
      <c r="H76" s="10"/>
      <c r="I76" s="10"/>
    </row>
    <row r="77" spans="1:9" ht="15.75" customHeight="1">
      <c r="A77" s="9"/>
      <c r="B77" s="46" t="s">
        <v>78</v>
      </c>
      <c r="C77" s="47"/>
      <c r="D77" s="10"/>
      <c r="E77" s="10"/>
      <c r="F77" s="10"/>
      <c r="G77" s="10"/>
      <c r="H77" s="10"/>
      <c r="I77" s="10"/>
    </row>
    <row r="78" spans="1:9" ht="12" customHeight="1">
      <c r="A78" s="9"/>
      <c r="B78" s="37" t="s">
        <v>79</v>
      </c>
      <c r="C78" s="38"/>
      <c r="D78" s="10"/>
      <c r="E78" s="10"/>
      <c r="F78" s="10"/>
      <c r="G78" s="10"/>
      <c r="H78" s="10"/>
      <c r="I78" s="10"/>
    </row>
    <row r="79" spans="1:9" ht="12" customHeight="1" thickBot="1">
      <c r="A79" s="18"/>
      <c r="B79" s="39"/>
      <c r="C79" s="40"/>
      <c r="D79" s="19"/>
      <c r="E79" s="19"/>
      <c r="F79" s="19"/>
      <c r="G79" s="19"/>
      <c r="H79" s="19"/>
      <c r="I79" s="1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2:11" s="20" customFormat="1" ht="12" customHeight="1" hidden="1">
      <c r="B81" s="21" t="s">
        <v>80</v>
      </c>
      <c r="C81" s="22"/>
      <c r="D81" s="22"/>
      <c r="E81" s="22"/>
      <c r="F81" s="22"/>
      <c r="G81" s="22"/>
      <c r="H81" s="22"/>
      <c r="I81" s="22"/>
      <c r="J81" s="6"/>
      <c r="K81" s="23"/>
    </row>
    <row r="82" spans="2:11" s="20" customFormat="1" ht="39.75" customHeight="1" hidden="1">
      <c r="B82" s="41" t="s">
        <v>81</v>
      </c>
      <c r="C82" s="41"/>
      <c r="D82" s="41"/>
      <c r="E82" s="41"/>
      <c r="F82" s="41"/>
      <c r="G82" s="41"/>
      <c r="H82" s="41"/>
      <c r="I82" s="41"/>
      <c r="J82" s="6"/>
      <c r="K82" s="23"/>
    </row>
    <row r="83" spans="2:11" s="20" customFormat="1" ht="20.25" customHeight="1" hidden="1">
      <c r="B83" s="41" t="s">
        <v>82</v>
      </c>
      <c r="C83" s="41"/>
      <c r="D83" s="41"/>
      <c r="E83" s="41"/>
      <c r="F83" s="41"/>
      <c r="G83" s="41"/>
      <c r="H83" s="41"/>
      <c r="I83" s="41"/>
      <c r="J83" s="6"/>
      <c r="K83" s="23"/>
    </row>
    <row r="84" spans="2:11" s="20" customFormat="1" ht="16.5" customHeight="1" hidden="1">
      <c r="B84" s="41" t="s">
        <v>83</v>
      </c>
      <c r="C84" s="41"/>
      <c r="D84" s="41"/>
      <c r="E84" s="41"/>
      <c r="F84" s="41"/>
      <c r="G84" s="41"/>
      <c r="H84" s="41"/>
      <c r="I84" s="41"/>
      <c r="J84" s="6"/>
      <c r="K84" s="23"/>
    </row>
    <row r="85" spans="2:11" s="20" customFormat="1" ht="12" customHeight="1" hidden="1">
      <c r="B85" s="41" t="s">
        <v>84</v>
      </c>
      <c r="C85" s="41"/>
      <c r="D85" s="41"/>
      <c r="E85" s="41"/>
      <c r="F85" s="41"/>
      <c r="G85" s="41"/>
      <c r="H85" s="41"/>
      <c r="I85" s="41"/>
      <c r="J85" s="6"/>
      <c r="K85" s="23"/>
    </row>
    <row r="86" spans="2:11" s="20" customFormat="1" ht="15" customHeight="1" hidden="1">
      <c r="B86" s="32" t="s">
        <v>85</v>
      </c>
      <c r="C86" s="32"/>
      <c r="D86" s="32"/>
      <c r="E86" s="32"/>
      <c r="F86" s="32"/>
      <c r="G86" s="32"/>
      <c r="H86" s="32"/>
      <c r="I86" s="32"/>
      <c r="J86" s="6"/>
      <c r="K86" s="23"/>
    </row>
    <row r="87" ht="12.75" hidden="1"/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0" ht="15">
      <c r="A89" s="33"/>
      <c r="B89" s="34"/>
      <c r="C89" s="34"/>
      <c r="D89" s="34" t="s">
        <v>86</v>
      </c>
      <c r="E89" s="34"/>
      <c r="F89" s="34"/>
      <c r="G89" s="35" t="s">
        <v>4</v>
      </c>
      <c r="H89" s="35"/>
      <c r="I89" s="35"/>
      <c r="J89" s="24"/>
    </row>
    <row r="90" spans="1:10" ht="12.75">
      <c r="A90" s="36" t="s">
        <v>5</v>
      </c>
      <c r="B90" s="36"/>
      <c r="C90" s="36"/>
      <c r="D90" s="36" t="s">
        <v>87</v>
      </c>
      <c r="E90" s="36"/>
      <c r="F90" s="36"/>
      <c r="G90" s="36" t="s">
        <v>6</v>
      </c>
      <c r="H90" s="36"/>
      <c r="I90" s="36"/>
      <c r="J90" s="25"/>
    </row>
    <row r="91" spans="1:10" ht="12.75">
      <c r="A91" s="1"/>
      <c r="B91" s="2"/>
      <c r="E91" s="2"/>
      <c r="F91" s="2"/>
      <c r="G91" s="2"/>
      <c r="H91" s="3"/>
      <c r="J91" s="26"/>
    </row>
    <row r="92" spans="1:10" ht="12.75">
      <c r="A92" s="1"/>
      <c r="B92" s="2"/>
      <c r="E92" s="2"/>
      <c r="F92" s="2"/>
      <c r="G92" s="2"/>
      <c r="H92" s="3"/>
      <c r="J92" s="26"/>
    </row>
    <row r="93" spans="1:10" ht="12.75">
      <c r="A93" s="29" t="s">
        <v>88</v>
      </c>
      <c r="B93" s="29"/>
      <c r="C93" s="29"/>
      <c r="D93" s="29" t="s">
        <v>89</v>
      </c>
      <c r="E93" s="29"/>
      <c r="F93" s="29"/>
      <c r="G93" s="29" t="s">
        <v>90</v>
      </c>
      <c r="H93" s="29"/>
      <c r="I93" s="29"/>
      <c r="J93" s="27"/>
    </row>
    <row r="94" spans="1:10" ht="12.75">
      <c r="A94" s="30" t="s">
        <v>7</v>
      </c>
      <c r="B94" s="30"/>
      <c r="C94" s="30"/>
      <c r="D94" s="31" t="s">
        <v>91</v>
      </c>
      <c r="E94" s="31"/>
      <c r="F94" s="31"/>
      <c r="G94" s="31" t="s">
        <v>8</v>
      </c>
      <c r="H94" s="31"/>
      <c r="I94" s="31"/>
      <c r="J94" s="28"/>
    </row>
  </sheetData>
  <sheetProtection/>
  <mergeCells count="65">
    <mergeCell ref="A2:I2"/>
    <mergeCell ref="A3:I3"/>
    <mergeCell ref="A4:I4"/>
    <mergeCell ref="A5:I5"/>
    <mergeCell ref="A6:C8"/>
    <mergeCell ref="D6:H6"/>
    <mergeCell ref="I6:I8"/>
    <mergeCell ref="D7:D8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6:C36"/>
    <mergeCell ref="B37:C37"/>
    <mergeCell ref="B39:C39"/>
    <mergeCell ref="A43:C43"/>
    <mergeCell ref="A44:C44"/>
    <mergeCell ref="A45:C45"/>
    <mergeCell ref="A47:C47"/>
    <mergeCell ref="B48:C48"/>
    <mergeCell ref="B57:C57"/>
    <mergeCell ref="B62:C62"/>
    <mergeCell ref="B65:C65"/>
    <mergeCell ref="B66:C66"/>
    <mergeCell ref="B67:C67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79:C79"/>
    <mergeCell ref="B82:I82"/>
    <mergeCell ref="B83:I83"/>
    <mergeCell ref="B84:I84"/>
    <mergeCell ref="B85:I85"/>
    <mergeCell ref="B86:I86"/>
    <mergeCell ref="A89:C89"/>
    <mergeCell ref="D89:F89"/>
    <mergeCell ref="G89:I89"/>
    <mergeCell ref="A90:C90"/>
    <mergeCell ref="D90:F90"/>
    <mergeCell ref="G90:I90"/>
    <mergeCell ref="A93:C93"/>
    <mergeCell ref="D93:F93"/>
    <mergeCell ref="G93:I93"/>
    <mergeCell ref="A94:C94"/>
    <mergeCell ref="D94:F94"/>
    <mergeCell ref="G94:I94"/>
  </mergeCells>
  <printOptions horizontalCentered="1"/>
  <pageMargins left="0" right="0" top="0.39" bottom="0.39" header="0.31" footer="0.31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Usuario de Microsoft Office</cp:lastModifiedBy>
  <cp:lastPrinted>2020-05-06T18:47:29Z</cp:lastPrinted>
  <dcterms:created xsi:type="dcterms:W3CDTF">2020-04-24T05:51:52Z</dcterms:created>
  <dcterms:modified xsi:type="dcterms:W3CDTF">2020-05-06T18:47:32Z</dcterms:modified>
  <cp:category/>
  <cp:version/>
  <cp:contentType/>
  <cp:contentStatus/>
</cp:coreProperties>
</file>